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4240" windowHeight="11760"/>
  </bookViews>
  <sheets>
    <sheet name="проверено" sheetId="1" r:id="rId1"/>
  </sheets>
  <calcPr calcId="145621"/>
</workbook>
</file>

<file path=xl/calcChain.xml><?xml version="1.0" encoding="utf-8"?>
<calcChain xmlns="http://schemas.openxmlformats.org/spreadsheetml/2006/main">
  <c r="C45" i="1" l="1"/>
  <c r="B45" i="1"/>
  <c r="C43" i="1" l="1"/>
  <c r="D60" i="1"/>
  <c r="C60" i="1"/>
  <c r="B60" i="1"/>
  <c r="D29" i="1"/>
  <c r="C64" i="1" l="1"/>
  <c r="C44" i="1"/>
  <c r="D33" i="1"/>
  <c r="C33" i="1"/>
  <c r="C27" i="1"/>
  <c r="C15" i="1"/>
  <c r="D6" i="1" l="1"/>
  <c r="D51" i="1"/>
  <c r="D50" i="1"/>
  <c r="B31" i="1"/>
  <c r="B51" i="1" s="1"/>
  <c r="B30" i="1"/>
  <c r="B50" i="1" s="1"/>
  <c r="C63" i="1" l="1"/>
  <c r="B63" i="1"/>
  <c r="C62" i="1" l="1"/>
  <c r="B62" i="1"/>
  <c r="C55" i="1"/>
  <c r="B55" i="1"/>
  <c r="B49" i="1"/>
  <c r="C47" i="1"/>
  <c r="B47" i="1"/>
  <c r="B46" i="1"/>
  <c r="B44" i="1"/>
  <c r="E34" i="1"/>
  <c r="E21" i="1"/>
  <c r="E22" i="1"/>
  <c r="E23" i="1"/>
  <c r="E24" i="1"/>
  <c r="E25" i="1"/>
  <c r="E26" i="1"/>
  <c r="E28" i="1"/>
  <c r="E29" i="1"/>
  <c r="E32" i="1"/>
  <c r="D27" i="1"/>
  <c r="E27" i="1" s="1"/>
  <c r="E33" i="1" l="1"/>
  <c r="E16" i="1" l="1"/>
  <c r="E17" i="1"/>
  <c r="E18" i="1"/>
  <c r="E19" i="1"/>
  <c r="E20" i="1"/>
  <c r="C6" i="1"/>
  <c r="E13" i="1"/>
  <c r="E7" i="1"/>
  <c r="E15" i="1" l="1"/>
  <c r="C46" i="1"/>
  <c r="E39" i="1"/>
  <c r="E38" i="1"/>
  <c r="E37" i="1"/>
  <c r="E36" i="1"/>
  <c r="E35" i="1"/>
  <c r="E12" i="1"/>
  <c r="E11" i="1"/>
  <c r="E10" i="1"/>
  <c r="E9" i="1"/>
  <c r="E8" i="1"/>
  <c r="E6" i="1" l="1"/>
</calcChain>
</file>

<file path=xl/sharedStrings.xml><?xml version="1.0" encoding="utf-8"?>
<sst xmlns="http://schemas.openxmlformats.org/spreadsheetml/2006/main" count="89" uniqueCount="69">
  <si>
    <t xml:space="preserve">Приложение № 2 </t>
  </si>
  <si>
    <t>(Руб.)</t>
  </si>
  <si>
    <t>№ п/п</t>
  </si>
  <si>
    <t>Показатели</t>
  </si>
  <si>
    <t xml:space="preserve">+/- отклонение </t>
  </si>
  <si>
    <t>1.</t>
  </si>
  <si>
    <t>Кредиторская задолженность всего, в том числе:</t>
  </si>
  <si>
    <t>1.1.</t>
  </si>
  <si>
    <t>Оплата труда</t>
  </si>
  <si>
    <t>1.2.</t>
  </si>
  <si>
    <t>НДФЛ</t>
  </si>
  <si>
    <t>1.3.</t>
  </si>
  <si>
    <t>Страховые взносы в ФСС</t>
  </si>
  <si>
    <t>1.4.</t>
  </si>
  <si>
    <t>Страховые взносы (травматизм)</t>
  </si>
  <si>
    <t>1.5.</t>
  </si>
  <si>
    <t>Страховые взносы ФФОМС</t>
  </si>
  <si>
    <t>1.6.</t>
  </si>
  <si>
    <t>Страховые взносы на обязат.пенс.страхование</t>
  </si>
  <si>
    <t>1.7.</t>
  </si>
  <si>
    <t>1.8.</t>
  </si>
  <si>
    <t>1.9.</t>
  </si>
  <si>
    <t>1.10.</t>
  </si>
  <si>
    <t>1.11.</t>
  </si>
  <si>
    <t>1.12.</t>
  </si>
  <si>
    <t>1.13.</t>
  </si>
  <si>
    <t>1.15.</t>
  </si>
  <si>
    <t>1.16.</t>
  </si>
  <si>
    <t>1.17.</t>
  </si>
  <si>
    <t>1.18.</t>
  </si>
  <si>
    <t>Из них просроченная кредиторская задолженность</t>
  </si>
  <si>
    <t>2.</t>
  </si>
  <si>
    <t>Дебиторская задолженность всего, в том числе:</t>
  </si>
  <si>
    <t>2.1.</t>
  </si>
  <si>
    <t>Из них просроченная дебиторская задолженность</t>
  </si>
  <si>
    <t>Субсидии на выполнение муниципального задания.</t>
  </si>
  <si>
    <t>По платным услугам.</t>
  </si>
  <si>
    <t>Субсидии на иные цели</t>
  </si>
  <si>
    <t>на 01.01.2020</t>
  </si>
  <si>
    <t>Коммунальные услуги (теплоснабжение)</t>
  </si>
  <si>
    <t>Пени по налогам</t>
  </si>
  <si>
    <t>Ремонт кровли (ООО СК стандарт)</t>
  </si>
  <si>
    <t xml:space="preserve">Работы по замене электропроводки и ремонту освещения в помещениях </t>
  </si>
  <si>
    <t>Услуги связи</t>
  </si>
  <si>
    <t>Транспортные услуги</t>
  </si>
  <si>
    <t>Шкаф -стелаж</t>
  </si>
  <si>
    <t>ОАО Янтарьэнерго</t>
  </si>
  <si>
    <t>Страховые взносы</t>
  </si>
  <si>
    <t>руб</t>
  </si>
  <si>
    <t>3.</t>
  </si>
  <si>
    <t>4.</t>
  </si>
  <si>
    <t>руб.</t>
  </si>
  <si>
    <t>2.2.</t>
  </si>
  <si>
    <t>УФПС Калининградской области</t>
  </si>
  <si>
    <t>на 01.01.2021</t>
  </si>
  <si>
    <t>Коммунальные услуги (электроэнергия)</t>
  </si>
  <si>
    <t>1,7.1</t>
  </si>
  <si>
    <t>Обслуживание программного обеспечения 1С</t>
  </si>
  <si>
    <t>Ууслуги Виртуальный хостинг</t>
  </si>
  <si>
    <t>2.3.</t>
  </si>
  <si>
    <t>Анализ дебиторской и кредиторской задолженности на 01.01.2021 г</t>
  </si>
  <si>
    <t xml:space="preserve">Кредиторская задолженность на 01.01.2021 г составила 0,00 руб., в т.ч.:
</t>
  </si>
  <si>
    <t>ООО "СПЕЙСВЭБ"</t>
  </si>
  <si>
    <t>Дебиторская задолженность на 01.01.2020 составила 2 485,61 руб., в т.ч.:</t>
  </si>
  <si>
    <r>
      <t>Из них просроченная кредиторская задолженность на 01.01.2021 г. составила</t>
    </r>
    <r>
      <rPr>
        <b/>
        <i/>
        <sz val="12"/>
        <color theme="1"/>
        <rFont val="Times New Roman"/>
        <family val="1"/>
        <charset val="204"/>
      </rPr>
      <t xml:space="preserve"> 1 383 053,11</t>
    </r>
    <r>
      <rPr>
        <i/>
        <sz val="12"/>
        <color theme="1"/>
        <rFont val="Times New Roman"/>
        <family val="1"/>
        <charset val="204"/>
      </rPr>
      <t xml:space="preserve"> руб., в т.ч.:</t>
    </r>
  </si>
  <si>
    <r>
      <t>Из них просроченная кредиторская задолженность на 01.01.2021 г. составила</t>
    </r>
    <r>
      <rPr>
        <b/>
        <i/>
        <sz val="12"/>
        <color theme="1"/>
        <rFont val="Times New Roman"/>
        <family val="1"/>
        <charset val="204"/>
      </rPr>
      <t xml:space="preserve"> 630 267,95</t>
    </r>
    <r>
      <rPr>
        <i/>
        <sz val="12"/>
        <color theme="1"/>
        <rFont val="Times New Roman"/>
        <family val="1"/>
        <charset val="204"/>
      </rPr>
      <t xml:space="preserve"> руб., в т.ч.:</t>
    </r>
  </si>
  <si>
    <t>Кредиторская задолженность на 01.01.2021 г составила 1 383 053,11 руб., в т.ч.:</t>
  </si>
  <si>
    <t>5.</t>
  </si>
  <si>
    <t>Кредиторская задолженность на 01.01.2021 г. составила 860 396,82  руб.,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</si>
</sst>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right" wrapText="1"/>
    </xf>
    <xf numFmtId="0" fontId="8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workbookViewId="0">
      <selection activeCell="G6" sqref="G6"/>
    </sheetView>
  </sheetViews>
  <sheetFormatPr defaultRowHeight="15.75" outlineLevelRow="1" x14ac:dyDescent="0.25"/>
  <cols>
    <col min="1" max="1" width="6.42578125" style="1" customWidth="1"/>
    <col min="2" max="2" width="48.85546875" style="2" customWidth="1"/>
    <col min="3" max="3" width="16.7109375" style="2" customWidth="1"/>
    <col min="4" max="4" width="18.140625" style="2" customWidth="1"/>
    <col min="5" max="5" width="22.85546875" style="2" customWidth="1"/>
    <col min="6" max="8" width="9.140625" style="2"/>
    <col min="9" max="10" width="13.140625" style="2" bestFit="1" customWidth="1"/>
    <col min="11" max="16384" width="9.140625" style="2"/>
  </cols>
  <sheetData>
    <row r="1" spans="1:10" ht="1.5" customHeight="1" x14ac:dyDescent="0.25"/>
    <row r="2" spans="1:10" ht="15" customHeight="1" x14ac:dyDescent="0.25">
      <c r="E2" s="34" t="s">
        <v>0</v>
      </c>
    </row>
    <row r="3" spans="1:10" ht="16.5" customHeight="1" x14ac:dyDescent="0.25">
      <c r="A3" s="29" t="s">
        <v>60</v>
      </c>
      <c r="B3" s="29"/>
      <c r="C3" s="29"/>
      <c r="D3" s="29"/>
      <c r="E3" s="29"/>
    </row>
    <row r="4" spans="1:10" ht="13.5" customHeight="1" x14ac:dyDescent="0.25">
      <c r="E4" s="3" t="s">
        <v>1</v>
      </c>
    </row>
    <row r="5" spans="1:10" ht="24" customHeight="1" x14ac:dyDescent="0.25">
      <c r="A5" s="33" t="s">
        <v>2</v>
      </c>
      <c r="B5" s="4" t="s">
        <v>3</v>
      </c>
      <c r="C5" s="5" t="s">
        <v>38</v>
      </c>
      <c r="D5" s="5" t="s">
        <v>54</v>
      </c>
      <c r="E5" s="5" t="s">
        <v>4</v>
      </c>
    </row>
    <row r="6" spans="1:10" ht="32.25" customHeight="1" x14ac:dyDescent="0.25">
      <c r="A6" s="6" t="s">
        <v>5</v>
      </c>
      <c r="B6" s="7" t="s">
        <v>6</v>
      </c>
      <c r="C6" s="14">
        <f>SUM(C7:C26)</f>
        <v>3365054.19</v>
      </c>
      <c r="D6" s="14">
        <f>SUM(D7:D24)</f>
        <v>2243449.9299999997</v>
      </c>
      <c r="E6" s="14">
        <f>D6-C6</f>
        <v>-1121604.2600000002</v>
      </c>
    </row>
    <row r="7" spans="1:10" x14ac:dyDescent="0.25">
      <c r="A7" s="6" t="s">
        <v>7</v>
      </c>
      <c r="B7" s="8" t="s">
        <v>8</v>
      </c>
      <c r="C7" s="12">
        <v>0</v>
      </c>
      <c r="D7" s="12">
        <v>0</v>
      </c>
      <c r="E7" s="12">
        <f>D7-C7</f>
        <v>0</v>
      </c>
    </row>
    <row r="8" spans="1:10" x14ac:dyDescent="0.25">
      <c r="A8" s="6" t="s">
        <v>9</v>
      </c>
      <c r="B8" s="8" t="s">
        <v>10</v>
      </c>
      <c r="C8" s="12"/>
      <c r="D8" s="12">
        <v>0</v>
      </c>
      <c r="E8" s="12">
        <f t="shared" ref="E8:E39" si="0">D8-C8</f>
        <v>0</v>
      </c>
      <c r="J8" s="16"/>
    </row>
    <row r="9" spans="1:10" x14ac:dyDescent="0.25">
      <c r="A9" s="6" t="s">
        <v>11</v>
      </c>
      <c r="B9" s="8" t="s">
        <v>12</v>
      </c>
      <c r="C9" s="12">
        <v>164142.57999999999</v>
      </c>
      <c r="D9" s="12">
        <v>58876.22</v>
      </c>
      <c r="E9" s="12">
        <f t="shared" si="0"/>
        <v>-105266.35999999999</v>
      </c>
      <c r="J9" s="16"/>
    </row>
    <row r="10" spans="1:10" x14ac:dyDescent="0.25">
      <c r="A10" s="6" t="s">
        <v>13</v>
      </c>
      <c r="B10" s="8" t="s">
        <v>14</v>
      </c>
      <c r="C10" s="12">
        <v>5.55</v>
      </c>
      <c r="D10" s="12"/>
      <c r="E10" s="12">
        <f t="shared" si="0"/>
        <v>-5.55</v>
      </c>
      <c r="I10" s="16"/>
      <c r="J10" s="16"/>
    </row>
    <row r="11" spans="1:10" x14ac:dyDescent="0.25">
      <c r="A11" s="6" t="s">
        <v>15</v>
      </c>
      <c r="B11" s="8" t="s">
        <v>16</v>
      </c>
      <c r="C11" s="12">
        <v>364330.37</v>
      </c>
      <c r="D11" s="12">
        <v>177729.2</v>
      </c>
      <c r="E11" s="12">
        <f t="shared" si="0"/>
        <v>-186601.16999999998</v>
      </c>
    </row>
    <row r="12" spans="1:10" ht="31.5" x14ac:dyDescent="0.25">
      <c r="A12" s="6" t="s">
        <v>17</v>
      </c>
      <c r="B12" s="8" t="s">
        <v>18</v>
      </c>
      <c r="C12" s="12">
        <v>2741401.97</v>
      </c>
      <c r="D12" s="12">
        <v>1997974.13</v>
      </c>
      <c r="E12" s="12">
        <f t="shared" si="0"/>
        <v>-743427.84000000032</v>
      </c>
      <c r="I12" s="16"/>
    </row>
    <row r="13" spans="1:10" x14ac:dyDescent="0.25">
      <c r="A13" s="9" t="s">
        <v>19</v>
      </c>
      <c r="B13" s="8" t="s">
        <v>39</v>
      </c>
      <c r="C13" s="12">
        <v>42777.54</v>
      </c>
      <c r="D13" s="12"/>
      <c r="E13" s="12">
        <f>D13-C13</f>
        <v>-42777.54</v>
      </c>
    </row>
    <row r="14" spans="1:10" x14ac:dyDescent="0.25">
      <c r="A14" s="9" t="s">
        <v>56</v>
      </c>
      <c r="B14" s="8" t="s">
        <v>55</v>
      </c>
      <c r="C14" s="12"/>
      <c r="D14" s="12">
        <v>5781.06</v>
      </c>
      <c r="E14" s="12"/>
    </row>
    <row r="15" spans="1:10" ht="16.5" customHeight="1" x14ac:dyDescent="0.25">
      <c r="A15" s="6" t="s">
        <v>20</v>
      </c>
      <c r="B15" s="8" t="s">
        <v>40</v>
      </c>
      <c r="C15" s="12">
        <f>11019.57+19379.18+1462.79</f>
        <v>31861.54</v>
      </c>
      <c r="D15" s="12"/>
      <c r="E15" s="12">
        <f>D15-C15</f>
        <v>-31861.54</v>
      </c>
    </row>
    <row r="16" spans="1:10" ht="21" customHeight="1" x14ac:dyDescent="0.25">
      <c r="A16" s="6" t="s">
        <v>21</v>
      </c>
      <c r="B16" s="8" t="s">
        <v>57</v>
      </c>
      <c r="C16" s="12"/>
      <c r="D16" s="12">
        <v>2600</v>
      </c>
      <c r="E16" s="12">
        <f t="shared" ref="E16:E34" si="1">D16-C16</f>
        <v>2600</v>
      </c>
      <c r="I16" s="16"/>
    </row>
    <row r="17" spans="1:5" ht="29.25" customHeight="1" x14ac:dyDescent="0.25">
      <c r="A17" s="9" t="s">
        <v>22</v>
      </c>
      <c r="B17" s="8" t="s">
        <v>42</v>
      </c>
      <c r="C17" s="12"/>
      <c r="D17" s="12"/>
      <c r="E17" s="12">
        <f t="shared" si="1"/>
        <v>0</v>
      </c>
    </row>
    <row r="18" spans="1:5" ht="16.5" customHeight="1" x14ac:dyDescent="0.25">
      <c r="A18" s="6" t="s">
        <v>23</v>
      </c>
      <c r="B18" s="8" t="s">
        <v>43</v>
      </c>
      <c r="C18" s="12">
        <v>1788.84</v>
      </c>
      <c r="D18" s="12">
        <v>489.32</v>
      </c>
      <c r="E18" s="12">
        <f t="shared" si="1"/>
        <v>-1299.52</v>
      </c>
    </row>
    <row r="19" spans="1:5" ht="16.5" customHeight="1" x14ac:dyDescent="0.25">
      <c r="A19" s="6" t="s">
        <v>24</v>
      </c>
      <c r="B19" s="8" t="s">
        <v>44</v>
      </c>
      <c r="C19" s="12">
        <v>745.8</v>
      </c>
      <c r="D19" s="12"/>
      <c r="E19" s="12">
        <f t="shared" si="1"/>
        <v>-745.8</v>
      </c>
    </row>
    <row r="20" spans="1:5" ht="16.5" customHeight="1" x14ac:dyDescent="0.25">
      <c r="A20" s="6" t="s">
        <v>25</v>
      </c>
      <c r="B20" s="8" t="s">
        <v>45</v>
      </c>
      <c r="C20" s="12">
        <v>18000</v>
      </c>
      <c r="D20" s="12"/>
      <c r="E20" s="12">
        <f t="shared" si="1"/>
        <v>-18000</v>
      </c>
    </row>
    <row r="21" spans="1:5" ht="16.5" hidden="1" customHeight="1" outlineLevel="1" x14ac:dyDescent="0.25">
      <c r="A21" s="6" t="s">
        <v>26</v>
      </c>
      <c r="B21" s="8"/>
      <c r="C21" s="12"/>
      <c r="D21" s="12"/>
      <c r="E21" s="12">
        <f t="shared" si="1"/>
        <v>0</v>
      </c>
    </row>
    <row r="22" spans="1:5" ht="16.5" hidden="1" customHeight="1" outlineLevel="1" x14ac:dyDescent="0.25">
      <c r="A22" s="6" t="s">
        <v>27</v>
      </c>
      <c r="B22" s="8"/>
      <c r="C22" s="12"/>
      <c r="D22" s="12"/>
      <c r="E22" s="12">
        <f t="shared" si="1"/>
        <v>0</v>
      </c>
    </row>
    <row r="23" spans="1:5" ht="16.5" hidden="1" customHeight="1" outlineLevel="1" x14ac:dyDescent="0.25">
      <c r="A23" s="6" t="s">
        <v>28</v>
      </c>
      <c r="B23" s="8"/>
      <c r="C23" s="12"/>
      <c r="D23" s="12"/>
      <c r="E23" s="12">
        <f t="shared" si="1"/>
        <v>0</v>
      </c>
    </row>
    <row r="24" spans="1:5" ht="16.5" hidden="1" customHeight="1" outlineLevel="1" x14ac:dyDescent="0.25">
      <c r="A24" s="6" t="s">
        <v>29</v>
      </c>
      <c r="B24" s="8"/>
      <c r="C24" s="12"/>
      <c r="D24" s="12"/>
      <c r="E24" s="12">
        <f t="shared" si="1"/>
        <v>0</v>
      </c>
    </row>
    <row r="25" spans="1:5" hidden="1" collapsed="1" x14ac:dyDescent="0.25">
      <c r="A25" s="6"/>
      <c r="B25" s="8"/>
      <c r="C25" s="12"/>
      <c r="D25" s="12"/>
      <c r="E25" s="12">
        <f t="shared" si="1"/>
        <v>0</v>
      </c>
    </row>
    <row r="26" spans="1:5" hidden="1" x14ac:dyDescent="0.25">
      <c r="A26" s="6"/>
      <c r="B26" s="8"/>
      <c r="C26" s="12"/>
      <c r="D26" s="12"/>
      <c r="E26" s="12">
        <f t="shared" si="1"/>
        <v>0</v>
      </c>
    </row>
    <row r="27" spans="1:5" ht="31.5" x14ac:dyDescent="0.25">
      <c r="A27" s="6"/>
      <c r="B27" s="10" t="s">
        <v>30</v>
      </c>
      <c r="C27" s="13">
        <f>SUM(C28:C32)</f>
        <v>3077457.88</v>
      </c>
      <c r="D27" s="13">
        <f>SUM(D28:D32)</f>
        <v>2013321.06</v>
      </c>
      <c r="E27" s="13">
        <f t="shared" si="1"/>
        <v>-1064136.8199999998</v>
      </c>
    </row>
    <row r="28" spans="1:5" x14ac:dyDescent="0.25">
      <c r="A28" s="6"/>
      <c r="B28" s="8" t="s">
        <v>10</v>
      </c>
      <c r="C28" s="12"/>
      <c r="D28" s="12"/>
      <c r="E28" s="12">
        <f t="shared" si="1"/>
        <v>0</v>
      </c>
    </row>
    <row r="29" spans="1:5" ht="31.5" x14ac:dyDescent="0.25">
      <c r="A29" s="6"/>
      <c r="B29" s="8" t="s">
        <v>18</v>
      </c>
      <c r="C29" s="12">
        <v>2600296.11</v>
      </c>
      <c r="D29" s="12">
        <f>452664.79+1383053.11</f>
        <v>1835717.9000000001</v>
      </c>
      <c r="E29" s="12">
        <f t="shared" si="1"/>
        <v>-764578.20999999973</v>
      </c>
    </row>
    <row r="30" spans="1:5" x14ac:dyDescent="0.25">
      <c r="A30" s="6"/>
      <c r="B30" s="8" t="str">
        <f>B11</f>
        <v>Страховые взносы ФФОМС</v>
      </c>
      <c r="C30" s="12">
        <v>331619.52</v>
      </c>
      <c r="D30" s="12">
        <v>140115.28</v>
      </c>
      <c r="E30" s="12"/>
    </row>
    <row r="31" spans="1:5" x14ac:dyDescent="0.25">
      <c r="A31" s="6"/>
      <c r="B31" s="8" t="str">
        <f>B9</f>
        <v>Страховые взносы в ФСС</v>
      </c>
      <c r="C31" s="12">
        <v>145542.25</v>
      </c>
      <c r="D31" s="12">
        <v>37487.879999999997</v>
      </c>
      <c r="E31" s="12"/>
    </row>
    <row r="32" spans="1:5" ht="18" customHeight="1" x14ac:dyDescent="0.25">
      <c r="A32" s="6"/>
      <c r="B32" s="8" t="s">
        <v>41</v>
      </c>
      <c r="C32" s="12"/>
      <c r="D32" s="12"/>
      <c r="E32" s="12">
        <f t="shared" si="1"/>
        <v>0</v>
      </c>
    </row>
    <row r="33" spans="1:5" ht="31.5" x14ac:dyDescent="0.25">
      <c r="A33" s="6" t="s">
        <v>31</v>
      </c>
      <c r="B33" s="7" t="s">
        <v>32</v>
      </c>
      <c r="C33" s="13">
        <f>SUM(C34:C35)</f>
        <v>8977.66</v>
      </c>
      <c r="D33" s="13">
        <f>SUM(D34:D36)</f>
        <v>2485.61</v>
      </c>
      <c r="E33" s="13">
        <f t="shared" si="1"/>
        <v>-6492.0499999999993</v>
      </c>
    </row>
    <row r="34" spans="1:5" ht="21.75" customHeight="1" x14ac:dyDescent="0.25">
      <c r="A34" s="6" t="s">
        <v>33</v>
      </c>
      <c r="B34" s="8" t="s">
        <v>46</v>
      </c>
      <c r="C34" s="12">
        <v>8894.3799999999992</v>
      </c>
      <c r="D34" s="12"/>
      <c r="E34" s="12">
        <f t="shared" si="1"/>
        <v>-8894.3799999999992</v>
      </c>
    </row>
    <row r="35" spans="1:5" ht="18.75" customHeight="1" x14ac:dyDescent="0.25">
      <c r="A35" s="9" t="s">
        <v>52</v>
      </c>
      <c r="B35" s="8" t="s">
        <v>53</v>
      </c>
      <c r="C35" s="15">
        <v>83.28</v>
      </c>
      <c r="D35" s="15">
        <v>1244.3800000000001</v>
      </c>
      <c r="E35" s="15">
        <f t="shared" si="0"/>
        <v>1161.1000000000001</v>
      </c>
    </row>
    <row r="36" spans="1:5" ht="14.25" customHeight="1" x14ac:dyDescent="0.25">
      <c r="A36" s="9" t="s">
        <v>59</v>
      </c>
      <c r="B36" s="8" t="s">
        <v>58</v>
      </c>
      <c r="C36" s="15"/>
      <c r="D36" s="15">
        <v>1241.23</v>
      </c>
      <c r="E36" s="15">
        <f t="shared" si="0"/>
        <v>1241.23</v>
      </c>
    </row>
    <row r="37" spans="1:5" ht="10.5" hidden="1" customHeight="1" outlineLevel="1" x14ac:dyDescent="0.25">
      <c r="A37" s="6"/>
      <c r="B37" s="8"/>
      <c r="C37" s="15"/>
      <c r="D37" s="15"/>
      <c r="E37" s="15">
        <f t="shared" si="0"/>
        <v>0</v>
      </c>
    </row>
    <row r="38" spans="1:5" ht="33" customHeight="1" collapsed="1" x14ac:dyDescent="0.25">
      <c r="A38" s="6"/>
      <c r="B38" s="7" t="s">
        <v>34</v>
      </c>
      <c r="C38" s="15"/>
      <c r="D38" s="15"/>
      <c r="E38" s="15">
        <f t="shared" si="0"/>
        <v>0</v>
      </c>
    </row>
    <row r="39" spans="1:5" ht="0.75" customHeight="1" x14ac:dyDescent="0.25">
      <c r="A39" s="6"/>
      <c r="B39" s="8"/>
      <c r="C39" s="15"/>
      <c r="D39" s="15"/>
      <c r="E39" s="15">
        <f t="shared" si="0"/>
        <v>0</v>
      </c>
    </row>
    <row r="40" spans="1:5" ht="0.75" customHeight="1" x14ac:dyDescent="0.25">
      <c r="B40" s="11"/>
    </row>
    <row r="41" spans="1:5" ht="20.25" customHeight="1" x14ac:dyDescent="0.25">
      <c r="A41" s="23"/>
      <c r="B41" s="30" t="s">
        <v>35</v>
      </c>
      <c r="C41" s="30"/>
      <c r="D41" s="30"/>
      <c r="E41" s="24"/>
    </row>
    <row r="42" spans="1:5" ht="13.5" customHeight="1" x14ac:dyDescent="0.25">
      <c r="A42" s="27" t="s">
        <v>68</v>
      </c>
      <c r="B42" s="27"/>
      <c r="C42" s="27"/>
      <c r="D42" s="27"/>
      <c r="E42" s="27"/>
    </row>
    <row r="43" spans="1:5" ht="13.5" customHeight="1" x14ac:dyDescent="0.25">
      <c r="A43" s="22" t="s">
        <v>5</v>
      </c>
      <c r="B43" s="17" t="s">
        <v>47</v>
      </c>
      <c r="C43" s="18">
        <f>614921.02+177729.2+58876.22</f>
        <v>851526.44</v>
      </c>
      <c r="D43" s="17" t="s">
        <v>48</v>
      </c>
      <c r="E43" s="17"/>
    </row>
    <row r="44" spans="1:5" ht="13.5" customHeight="1" x14ac:dyDescent="0.25">
      <c r="A44" s="22" t="s">
        <v>31</v>
      </c>
      <c r="B44" s="17" t="str">
        <f>B13</f>
        <v>Коммунальные услуги (теплоснабжение)</v>
      </c>
      <c r="C44" s="18">
        <f>D13+D14</f>
        <v>5781.06</v>
      </c>
      <c r="D44" s="17" t="s">
        <v>48</v>
      </c>
      <c r="E44" s="17"/>
    </row>
    <row r="45" spans="1:5" ht="13.5" customHeight="1" x14ac:dyDescent="0.25">
      <c r="A45" s="22" t="s">
        <v>49</v>
      </c>
      <c r="B45" s="17" t="str">
        <f>B16</f>
        <v>Обслуживание программного обеспечения 1С</v>
      </c>
      <c r="C45" s="18">
        <f>D16</f>
        <v>2600</v>
      </c>
      <c r="D45" s="17" t="s">
        <v>48</v>
      </c>
      <c r="E45" s="17"/>
    </row>
    <row r="46" spans="1:5" ht="13.5" customHeight="1" x14ac:dyDescent="0.25">
      <c r="A46" s="22" t="s">
        <v>50</v>
      </c>
      <c r="B46" s="17" t="str">
        <f>B15</f>
        <v>Пени по налогам</v>
      </c>
      <c r="C46" s="18">
        <f>D15</f>
        <v>0</v>
      </c>
      <c r="D46" s="17" t="s">
        <v>48</v>
      </c>
      <c r="E46" s="17"/>
    </row>
    <row r="47" spans="1:5" ht="13.5" customHeight="1" x14ac:dyDescent="0.25">
      <c r="A47" s="22" t="s">
        <v>67</v>
      </c>
      <c r="B47" s="17" t="str">
        <f>B18</f>
        <v>Услуги связи</v>
      </c>
      <c r="C47" s="18">
        <f>D18</f>
        <v>489.32</v>
      </c>
      <c r="D47" s="17" t="s">
        <v>48</v>
      </c>
      <c r="E47" s="17"/>
    </row>
    <row r="48" spans="1:5" x14ac:dyDescent="0.25">
      <c r="A48" s="32" t="s">
        <v>65</v>
      </c>
      <c r="B48" s="32"/>
      <c r="C48" s="32"/>
      <c r="D48" s="32"/>
      <c r="E48" s="32"/>
    </row>
    <row r="49" spans="1:5" x14ac:dyDescent="0.25">
      <c r="A49" s="3">
        <v>1</v>
      </c>
      <c r="B49" s="20" t="str">
        <f>B29</f>
        <v>Страховые взносы на обязат.пенс.страхование</v>
      </c>
      <c r="C49" s="19"/>
      <c r="D49" s="21">
        <v>452664.79</v>
      </c>
      <c r="E49" s="20" t="s">
        <v>48</v>
      </c>
    </row>
    <row r="50" spans="1:5" x14ac:dyDescent="0.25">
      <c r="A50" s="3">
        <v>2</v>
      </c>
      <c r="B50" s="20" t="str">
        <f>B30</f>
        <v>Страховые взносы ФФОМС</v>
      </c>
      <c r="C50" s="19"/>
      <c r="D50" s="21">
        <f>D30</f>
        <v>140115.28</v>
      </c>
      <c r="E50" s="20" t="s">
        <v>48</v>
      </c>
    </row>
    <row r="51" spans="1:5" x14ac:dyDescent="0.25">
      <c r="A51" s="3">
        <v>3</v>
      </c>
      <c r="B51" s="20" t="str">
        <f>B31</f>
        <v>Страховые взносы в ФСС</v>
      </c>
      <c r="C51" s="19"/>
      <c r="D51" s="21">
        <f>D31</f>
        <v>37487.879999999997</v>
      </c>
      <c r="E51" s="20" t="s">
        <v>48</v>
      </c>
    </row>
    <row r="52" spans="1:5" ht="5.25" customHeight="1" x14ac:dyDescent="0.25">
      <c r="A52" s="19"/>
      <c r="B52" s="19"/>
      <c r="C52" s="19"/>
      <c r="D52" s="19"/>
      <c r="E52" s="19"/>
    </row>
    <row r="53" spans="1:5" x14ac:dyDescent="0.25">
      <c r="A53" s="23"/>
      <c r="B53" s="30" t="s">
        <v>36</v>
      </c>
      <c r="C53" s="30"/>
      <c r="D53" s="30"/>
      <c r="E53" s="24"/>
    </row>
    <row r="54" spans="1:5" x14ac:dyDescent="0.25">
      <c r="A54" s="27" t="s">
        <v>61</v>
      </c>
      <c r="B54" s="31"/>
      <c r="C54" s="31"/>
      <c r="D54" s="31"/>
      <c r="E54" s="31"/>
    </row>
    <row r="55" spans="1:5" x14ac:dyDescent="0.25">
      <c r="A55" s="23" t="s">
        <v>5</v>
      </c>
      <c r="B55" s="17" t="str">
        <f>B20</f>
        <v>Шкаф -стелаж</v>
      </c>
      <c r="C55" s="25">
        <f>D20</f>
        <v>0</v>
      </c>
      <c r="D55" s="24" t="s">
        <v>51</v>
      </c>
      <c r="E55" s="24"/>
    </row>
    <row r="56" spans="1:5" x14ac:dyDescent="0.25">
      <c r="A56" s="23"/>
      <c r="B56" s="30" t="s">
        <v>37</v>
      </c>
      <c r="C56" s="30"/>
      <c r="D56" s="30"/>
      <c r="E56" s="24"/>
    </row>
    <row r="57" spans="1:5" ht="15" customHeight="1" x14ac:dyDescent="0.25">
      <c r="A57" s="27" t="s">
        <v>66</v>
      </c>
      <c r="B57" s="27"/>
      <c r="C57" s="27"/>
      <c r="D57" s="27"/>
      <c r="E57" s="27"/>
    </row>
    <row r="58" spans="1:5" x14ac:dyDescent="0.25">
      <c r="A58" s="22" t="s">
        <v>5</v>
      </c>
      <c r="B58" s="18" t="s">
        <v>47</v>
      </c>
      <c r="C58" s="18">
        <v>1383053.11</v>
      </c>
      <c r="D58" s="17" t="s">
        <v>51</v>
      </c>
      <c r="E58" s="17"/>
    </row>
    <row r="59" spans="1:5" x14ac:dyDescent="0.25">
      <c r="A59" s="32" t="s">
        <v>64</v>
      </c>
      <c r="B59" s="32"/>
      <c r="C59" s="32"/>
      <c r="D59" s="32"/>
      <c r="E59" s="32"/>
    </row>
    <row r="60" spans="1:5" x14ac:dyDescent="0.25">
      <c r="A60" s="3">
        <v>1</v>
      </c>
      <c r="B60" s="21" t="str">
        <f>B58</f>
        <v>Страховые взносы</v>
      </c>
      <c r="C60" s="26">
        <f>C58</f>
        <v>1383053.11</v>
      </c>
      <c r="D60" s="21" t="str">
        <f>D58</f>
        <v>руб.</v>
      </c>
      <c r="E60" s="20"/>
    </row>
    <row r="61" spans="1:5" x14ac:dyDescent="0.25">
      <c r="A61" s="28" t="s">
        <v>63</v>
      </c>
      <c r="B61" s="28"/>
      <c r="C61" s="28"/>
      <c r="D61" s="28"/>
      <c r="E61" s="28"/>
    </row>
    <row r="62" spans="1:5" x14ac:dyDescent="0.25">
      <c r="A62" s="3" t="s">
        <v>5</v>
      </c>
      <c r="B62" s="17" t="str">
        <f>B34</f>
        <v>ОАО Янтарьэнерго</v>
      </c>
      <c r="C62" s="25">
        <f>D34</f>
        <v>0</v>
      </c>
      <c r="D62" s="24" t="s">
        <v>48</v>
      </c>
      <c r="E62" s="24"/>
    </row>
    <row r="63" spans="1:5" x14ac:dyDescent="0.25">
      <c r="A63" s="1" t="s">
        <v>31</v>
      </c>
      <c r="B63" s="11" t="str">
        <f>B35</f>
        <v>УФПС Калининградской области</v>
      </c>
      <c r="C63" s="2">
        <f>D35</f>
        <v>1244.3800000000001</v>
      </c>
      <c r="D63" s="24" t="s">
        <v>48</v>
      </c>
    </row>
    <row r="64" spans="1:5" x14ac:dyDescent="0.25">
      <c r="A64" s="1">
        <v>3</v>
      </c>
      <c r="B64" s="11" t="s">
        <v>62</v>
      </c>
      <c r="C64" s="2">
        <f>D36</f>
        <v>1241.23</v>
      </c>
      <c r="D64" s="24" t="s">
        <v>48</v>
      </c>
    </row>
    <row r="65" spans="2:2" x14ac:dyDescent="0.25">
      <c r="B65" s="11"/>
    </row>
    <row r="66" spans="2:2" x14ac:dyDescent="0.25">
      <c r="B66" s="11"/>
    </row>
    <row r="67" spans="2:2" x14ac:dyDescent="0.25">
      <c r="B67" s="11"/>
    </row>
    <row r="68" spans="2:2" x14ac:dyDescent="0.25">
      <c r="B68" s="11"/>
    </row>
    <row r="69" spans="2:2" x14ac:dyDescent="0.25">
      <c r="B69" s="11"/>
    </row>
    <row r="70" spans="2:2" x14ac:dyDescent="0.25">
      <c r="B70" s="11"/>
    </row>
    <row r="71" spans="2:2" x14ac:dyDescent="0.25">
      <c r="B71" s="11"/>
    </row>
    <row r="72" spans="2:2" x14ac:dyDescent="0.25">
      <c r="B72" s="11"/>
    </row>
    <row r="73" spans="2:2" x14ac:dyDescent="0.25">
      <c r="B73" s="11"/>
    </row>
    <row r="74" spans="2:2" x14ac:dyDescent="0.25">
      <c r="B74" s="11"/>
    </row>
    <row r="75" spans="2:2" x14ac:dyDescent="0.25">
      <c r="B75" s="11"/>
    </row>
    <row r="76" spans="2:2" x14ac:dyDescent="0.25">
      <c r="B76" s="11"/>
    </row>
    <row r="77" spans="2:2" x14ac:dyDescent="0.25">
      <c r="B77" s="11"/>
    </row>
    <row r="78" spans="2:2" x14ac:dyDescent="0.25">
      <c r="B78" s="11"/>
    </row>
    <row r="79" spans="2:2" x14ac:dyDescent="0.25">
      <c r="B79" s="11"/>
    </row>
    <row r="80" spans="2:2" x14ac:dyDescent="0.25">
      <c r="B80" s="11"/>
    </row>
    <row r="81" spans="2:2" x14ac:dyDescent="0.25">
      <c r="B81" s="11"/>
    </row>
    <row r="82" spans="2:2" x14ac:dyDescent="0.25">
      <c r="B82" s="11"/>
    </row>
    <row r="83" spans="2:2" x14ac:dyDescent="0.25">
      <c r="B83" s="11"/>
    </row>
    <row r="84" spans="2:2" x14ac:dyDescent="0.25">
      <c r="B84" s="11"/>
    </row>
    <row r="85" spans="2:2" x14ac:dyDescent="0.25">
      <c r="B85" s="11"/>
    </row>
  </sheetData>
  <mergeCells count="10">
    <mergeCell ref="A57:E57"/>
    <mergeCell ref="A61:E61"/>
    <mergeCell ref="A3:E3"/>
    <mergeCell ref="B41:D41"/>
    <mergeCell ref="B53:D53"/>
    <mergeCell ref="A54:E54"/>
    <mergeCell ref="B56:D56"/>
    <mergeCell ref="A42:E42"/>
    <mergeCell ref="A48:E48"/>
    <mergeCell ref="A59:E59"/>
  </mergeCells>
  <pageMargins left="0.31496062992125984" right="0" top="0.15748031496062992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проверено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BUH4</dc:creator>
  <cp:lastModifiedBy>директор Черняховская ДХШ</cp:lastModifiedBy>
  <cp:lastPrinted>2021-03-17T08:59:12Z</cp:lastPrinted>
  <dcterms:created xsi:type="dcterms:W3CDTF">2020-04-27T16:32:40Z</dcterms:created>
  <dcterms:modified xsi:type="dcterms:W3CDTF">2021-03-17T09:02:05Z</dcterms:modified>
</cp:coreProperties>
</file>