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Лист1!$A$1:$M$21</definedName>
  </definedNames>
  <calcPr calcId="145621"/>
</workbook>
</file>

<file path=xl/calcChain.xml><?xml version="1.0" encoding="utf-8"?>
<calcChain xmlns="http://schemas.openxmlformats.org/spreadsheetml/2006/main">
  <c r="I15" i="1" l="1"/>
  <c r="I11" i="1"/>
  <c r="I13" i="1" l="1"/>
  <c r="H16" i="1"/>
  <c r="I16" i="1" s="1"/>
  <c r="I14" i="1"/>
  <c r="I10" i="1"/>
  <c r="G17" i="1" l="1"/>
  <c r="H9" i="1" l="1"/>
  <c r="K15" i="1"/>
  <c r="C17" i="1" l="1"/>
  <c r="D16" i="1"/>
  <c r="E16" i="1" s="1"/>
  <c r="E14" i="1"/>
  <c r="D13" i="1"/>
  <c r="E13" i="1" s="1"/>
  <c r="E12" i="1"/>
  <c r="K12" i="1" s="1"/>
  <c r="E11" i="1"/>
  <c r="D11" i="1"/>
  <c r="E10" i="1"/>
  <c r="D17" i="1" l="1"/>
  <c r="E17" i="1" s="1"/>
  <c r="H17" i="1" l="1"/>
  <c r="I17" i="1" s="1"/>
  <c r="K10" i="1" l="1"/>
  <c r="K11" i="1" l="1"/>
  <c r="K13" i="1"/>
  <c r="K14" i="1"/>
  <c r="K16" i="1"/>
  <c r="K17" i="1"/>
</calcChain>
</file>

<file path=xl/sharedStrings.xml><?xml version="1.0" encoding="utf-8"?>
<sst xmlns="http://schemas.openxmlformats.org/spreadsheetml/2006/main" count="30" uniqueCount="28">
  <si>
    <t>Наименование</t>
  </si>
  <si>
    <t>директор</t>
  </si>
  <si>
    <t>рост %</t>
  </si>
  <si>
    <t>среднесписочная численность</t>
  </si>
  <si>
    <t>среднесписочная численнось</t>
  </si>
  <si>
    <t>АУП Всего, в т.ч.:</t>
  </si>
  <si>
    <t>гл. бухгалтер</t>
  </si>
  <si>
    <t>прочий персонал</t>
  </si>
  <si>
    <t>итого по учреждению</t>
  </si>
  <si>
    <t>Директор______________________________________________________/_________________________/</t>
  </si>
  <si>
    <t>Главный бухгалтер_______________________________________________/________________________/</t>
  </si>
  <si>
    <t xml:space="preserve"> совместители</t>
  </si>
  <si>
    <t>специалисты и служащие</t>
  </si>
  <si>
    <t>целевой показатель по заработной плате  по 597 Указу Президента</t>
  </si>
  <si>
    <t>№ п/п</t>
  </si>
  <si>
    <t>Приложение № 3</t>
  </si>
  <si>
    <t xml:space="preserve"> 2019 год</t>
  </si>
  <si>
    <t xml:space="preserve"> педагогические (без совместителей)</t>
  </si>
  <si>
    <t>по учреждению МАУ ДО Черняховская художественная школа им. М. Тенишевой</t>
  </si>
  <si>
    <t>зам. директора</t>
  </si>
  <si>
    <t>дворник, уборщик, раб по здан</t>
  </si>
  <si>
    <t>фонд нач. з/пл (тыс.руб.)</t>
  </si>
  <si>
    <t>средняя з/п (руб.)</t>
  </si>
  <si>
    <t>нач. хоз части, педаг. Орган., инспектор по кадр, секрет, спец по выстав деят., сист админ</t>
  </si>
  <si>
    <t>Мониторинг по з/плате за 2020 год</t>
  </si>
  <si>
    <t xml:space="preserve"> 2020 год</t>
  </si>
  <si>
    <t>гл. Бухгалтер</t>
  </si>
  <si>
    <t>фонд нач. з/пл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</si>
</sst>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164" fontId="6" fillId="0" borderId="1" xfId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4" fontId="10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2"/>
  <sheetViews>
    <sheetView tabSelected="1" zoomScaleNormal="100" workbookViewId="0">
      <selection activeCell="A22" sqref="A2:K22"/>
    </sheetView>
  </sheetViews>
  <sheetFormatPr defaultRowHeight="15" x14ac:dyDescent="0.25"/>
  <cols>
    <col min="1" max="1" width="4.7109375" style="14" customWidth="1"/>
    <col min="2" max="2" width="25.140625" customWidth="1"/>
    <col min="3" max="3" width="14.85546875" customWidth="1"/>
    <col min="4" max="4" width="15.140625" customWidth="1"/>
    <col min="5" max="5" width="12.85546875" customWidth="1"/>
    <col min="6" max="6" width="13.5703125" customWidth="1"/>
    <col min="7" max="7" width="15.140625" customWidth="1"/>
    <col min="8" max="8" width="18.42578125" customWidth="1"/>
    <col min="9" max="9" width="16" customWidth="1"/>
    <col min="10" max="10" width="12.85546875" customWidth="1"/>
    <col min="11" max="11" width="13" bestFit="1" customWidth="1"/>
    <col min="12" max="12" width="4.5703125" hidden="1" customWidth="1"/>
    <col min="13" max="13" width="44.7109375" customWidth="1"/>
  </cols>
  <sheetData>
    <row r="2" spans="1:13" x14ac:dyDescent="0.25">
      <c r="I2" s="27" t="s">
        <v>15</v>
      </c>
      <c r="J2" s="27"/>
      <c r="K2" s="27"/>
    </row>
    <row r="3" spans="1:13" ht="18.75" x14ac:dyDescent="0.3">
      <c r="C3" s="4"/>
      <c r="D3" s="36" t="s">
        <v>24</v>
      </c>
      <c r="E3" s="36"/>
      <c r="F3" s="36"/>
      <c r="G3" s="36"/>
      <c r="H3" s="36"/>
    </row>
    <row r="4" spans="1:13" ht="15.75" x14ac:dyDescent="0.25">
      <c r="C4" s="3"/>
      <c r="D4" s="3"/>
      <c r="E4" s="3"/>
      <c r="F4" s="3"/>
      <c r="G4" s="3"/>
      <c r="H4" s="3"/>
    </row>
    <row r="5" spans="1:13" ht="15.75" x14ac:dyDescent="0.25">
      <c r="B5" s="1"/>
      <c r="C5" s="30" t="s">
        <v>18</v>
      </c>
      <c r="D5" s="30"/>
      <c r="E5" s="30"/>
      <c r="F5" s="30"/>
      <c r="G5" s="30"/>
      <c r="H5" s="30"/>
      <c r="I5" s="30"/>
      <c r="J5" s="12"/>
    </row>
    <row r="6" spans="1:13" x14ac:dyDescent="0.25">
      <c r="C6" s="2"/>
      <c r="D6" s="2"/>
      <c r="E6" s="2"/>
      <c r="F6" s="2"/>
      <c r="G6" s="2"/>
      <c r="K6" s="5"/>
    </row>
    <row r="7" spans="1:13" x14ac:dyDescent="0.25">
      <c r="A7" s="31" t="s">
        <v>14</v>
      </c>
      <c r="B7" s="28" t="s">
        <v>0</v>
      </c>
      <c r="C7" s="33" t="s">
        <v>16</v>
      </c>
      <c r="D7" s="34"/>
      <c r="E7" s="34"/>
      <c r="F7" s="35"/>
      <c r="G7" s="33" t="s">
        <v>25</v>
      </c>
      <c r="H7" s="34"/>
      <c r="I7" s="34"/>
      <c r="J7" s="35"/>
      <c r="K7" s="28" t="s">
        <v>2</v>
      </c>
    </row>
    <row r="8" spans="1:13" ht="100.5" x14ac:dyDescent="0.25">
      <c r="A8" s="32"/>
      <c r="B8" s="29"/>
      <c r="C8" s="9" t="s">
        <v>3</v>
      </c>
      <c r="D8" s="9" t="s">
        <v>21</v>
      </c>
      <c r="E8" s="10" t="s">
        <v>22</v>
      </c>
      <c r="F8" s="16" t="s">
        <v>13</v>
      </c>
      <c r="G8" s="9" t="s">
        <v>4</v>
      </c>
      <c r="H8" s="9" t="s">
        <v>27</v>
      </c>
      <c r="I8" s="10" t="s">
        <v>22</v>
      </c>
      <c r="J8" s="16" t="s">
        <v>13</v>
      </c>
      <c r="K8" s="29"/>
    </row>
    <row r="9" spans="1:13" ht="18.75" x14ac:dyDescent="0.3">
      <c r="A9" s="15">
        <v>1</v>
      </c>
      <c r="B9" s="6" t="s">
        <v>5</v>
      </c>
      <c r="C9" s="17">
        <v>3</v>
      </c>
      <c r="D9" s="17">
        <v>1461.2</v>
      </c>
      <c r="E9" s="17"/>
      <c r="F9" s="17"/>
      <c r="G9" s="17">
        <v>2</v>
      </c>
      <c r="H9" s="26">
        <f>SUM(H10:H11)</f>
        <v>968853.76</v>
      </c>
      <c r="I9" s="17"/>
      <c r="J9" s="17"/>
      <c r="K9" s="18"/>
    </row>
    <row r="10" spans="1:13" ht="18.75" x14ac:dyDescent="0.3">
      <c r="A10" s="15"/>
      <c r="B10" s="13" t="s">
        <v>1</v>
      </c>
      <c r="C10" s="19">
        <v>1</v>
      </c>
      <c r="D10" s="20">
        <v>559.6</v>
      </c>
      <c r="E10" s="21">
        <f>D10/12*1000</f>
        <v>46633.333333333336</v>
      </c>
      <c r="F10" s="19"/>
      <c r="G10" s="19">
        <v>1</v>
      </c>
      <c r="H10" s="25">
        <v>547756.68000000005</v>
      </c>
      <c r="I10" s="21">
        <f>H10/12</f>
        <v>45646.390000000007</v>
      </c>
      <c r="J10" s="19"/>
      <c r="K10" s="22">
        <f>(I10/E10)*100</f>
        <v>97.883609721229462</v>
      </c>
    </row>
    <row r="11" spans="1:13" ht="18.75" x14ac:dyDescent="0.3">
      <c r="A11" s="15"/>
      <c r="B11" s="13" t="s">
        <v>19</v>
      </c>
      <c r="C11" s="19">
        <v>1</v>
      </c>
      <c r="D11" s="20">
        <f>277.3+256.5</f>
        <v>533.79999999999995</v>
      </c>
      <c r="E11" s="21">
        <f>D11/12*1000</f>
        <v>44483.333333333328</v>
      </c>
      <c r="F11" s="19"/>
      <c r="G11" s="19">
        <v>1</v>
      </c>
      <c r="H11" s="25">
        <v>421097.08</v>
      </c>
      <c r="I11" s="21">
        <f>H11/12</f>
        <v>35091.423333333332</v>
      </c>
      <c r="J11" s="19"/>
      <c r="K11" s="22">
        <f t="shared" ref="K11:K17" si="0">(I11/E11)*100</f>
        <v>78.886676657924326</v>
      </c>
    </row>
    <row r="12" spans="1:13" ht="18.75" x14ac:dyDescent="0.3">
      <c r="A12" s="15"/>
      <c r="B12" s="13" t="s">
        <v>6</v>
      </c>
      <c r="C12" s="19">
        <v>1</v>
      </c>
      <c r="D12" s="20">
        <v>367.8</v>
      </c>
      <c r="E12" s="21">
        <f>D12/C12/12*1000</f>
        <v>30650.000000000004</v>
      </c>
      <c r="F12" s="19"/>
      <c r="G12" s="19"/>
      <c r="H12" s="25"/>
      <c r="I12" s="21"/>
      <c r="J12" s="19"/>
      <c r="K12" s="22">
        <f>(I12/E12)*100</f>
        <v>0</v>
      </c>
    </row>
    <row r="13" spans="1:13" ht="31.5" customHeight="1" x14ac:dyDescent="0.3">
      <c r="A13" s="15">
        <v>2</v>
      </c>
      <c r="B13" s="7" t="s">
        <v>12</v>
      </c>
      <c r="C13" s="19">
        <v>3.5</v>
      </c>
      <c r="D13" s="20">
        <f>175.4+209.8+68.3+216.1+22.9+115.4</f>
        <v>807.9</v>
      </c>
      <c r="E13" s="21">
        <f>D13/C13/12*1000</f>
        <v>19235.714285714283</v>
      </c>
      <c r="F13" s="19"/>
      <c r="G13" s="19">
        <v>3.8</v>
      </c>
      <c r="H13" s="25">
        <v>1014091.13</v>
      </c>
      <c r="I13" s="21">
        <f>H13/G13/12</f>
        <v>22238.840570175438</v>
      </c>
      <c r="J13" s="19"/>
      <c r="K13" s="22">
        <f t="shared" si="0"/>
        <v>115.61224210265732</v>
      </c>
      <c r="M13" s="24" t="s">
        <v>23</v>
      </c>
    </row>
    <row r="14" spans="1:13" ht="30" customHeight="1" x14ac:dyDescent="0.3">
      <c r="A14" s="15">
        <v>3</v>
      </c>
      <c r="B14" s="7" t="s">
        <v>17</v>
      </c>
      <c r="C14" s="19">
        <v>13.8</v>
      </c>
      <c r="D14" s="20">
        <v>4643.8999999999996</v>
      </c>
      <c r="E14" s="21">
        <f>D14/C14/12*1000</f>
        <v>28042.874396135259</v>
      </c>
      <c r="F14" s="19">
        <v>27794</v>
      </c>
      <c r="G14" s="19">
        <v>13.5</v>
      </c>
      <c r="H14" s="25">
        <v>5098416</v>
      </c>
      <c r="I14" s="21">
        <f>H14/G14/12</f>
        <v>31471.703703703704</v>
      </c>
      <c r="J14" s="19">
        <v>31261</v>
      </c>
      <c r="K14" s="22">
        <f t="shared" si="0"/>
        <v>112.22709647781681</v>
      </c>
    </row>
    <row r="15" spans="1:13" ht="21.75" customHeight="1" x14ac:dyDescent="0.3">
      <c r="A15" s="15">
        <v>4</v>
      </c>
      <c r="B15" s="6" t="s">
        <v>11</v>
      </c>
      <c r="C15" s="19">
        <v>0</v>
      </c>
      <c r="D15" s="20"/>
      <c r="E15" s="21">
        <v>0</v>
      </c>
      <c r="F15" s="19"/>
      <c r="G15" s="19">
        <v>0.5</v>
      </c>
      <c r="H15" s="25">
        <v>301595.59999999998</v>
      </c>
      <c r="I15" s="21">
        <f>H15/G15/12</f>
        <v>50265.933333333327</v>
      </c>
      <c r="J15" s="19"/>
      <c r="K15" s="22" t="e">
        <f>(I15/E15)*100</f>
        <v>#DIV/0!</v>
      </c>
      <c r="M15" t="s">
        <v>26</v>
      </c>
    </row>
    <row r="16" spans="1:13" ht="20.25" customHeight="1" x14ac:dyDescent="0.3">
      <c r="A16" s="15">
        <v>5</v>
      </c>
      <c r="B16" s="6" t="s">
        <v>7</v>
      </c>
      <c r="C16" s="19">
        <v>3</v>
      </c>
      <c r="D16" s="20">
        <f>62.97+389.45+181.27</f>
        <v>633.68999999999994</v>
      </c>
      <c r="E16" s="21">
        <f>D16/C16/12*1000</f>
        <v>17602.5</v>
      </c>
      <c r="F16" s="19"/>
      <c r="G16" s="19">
        <v>3</v>
      </c>
      <c r="H16" s="25">
        <f>56182.24+389660.51+180737.8</f>
        <v>626580.55000000005</v>
      </c>
      <c r="I16" s="21">
        <f>H16/G16/12</f>
        <v>17405.01527777778</v>
      </c>
      <c r="J16" s="19"/>
      <c r="K16" s="22">
        <f t="shared" si="0"/>
        <v>98.878087077277542</v>
      </c>
      <c r="M16" t="s">
        <v>20</v>
      </c>
    </row>
    <row r="17" spans="1:11" ht="20.25" customHeight="1" x14ac:dyDescent="0.3">
      <c r="A17" s="15"/>
      <c r="B17" s="8" t="s">
        <v>8</v>
      </c>
      <c r="C17" s="17">
        <f>SUM(C10:C16)</f>
        <v>23.3</v>
      </c>
      <c r="D17" s="23">
        <f>SUM(D10:D16)</f>
        <v>7546.69</v>
      </c>
      <c r="E17" s="21">
        <f>D17/C17/12*1000</f>
        <v>26991.022889842629</v>
      </c>
      <c r="F17" s="17"/>
      <c r="G17" s="17">
        <f>SUM(G10:G16)</f>
        <v>22.8</v>
      </c>
      <c r="H17" s="26">
        <f>SUM(H10:H16)</f>
        <v>8009537.04</v>
      </c>
      <c r="I17" s="21">
        <f>H17/G17/12</f>
        <v>29274.623684210525</v>
      </c>
      <c r="J17" s="17"/>
      <c r="K17" s="18">
        <f t="shared" si="0"/>
        <v>108.46059374514209</v>
      </c>
    </row>
    <row r="20" spans="1:11" x14ac:dyDescent="0.25">
      <c r="B20" s="27" t="s">
        <v>9</v>
      </c>
      <c r="C20" s="27"/>
      <c r="D20" s="27"/>
      <c r="E20" s="27"/>
      <c r="F20" s="27"/>
      <c r="G20" s="27"/>
      <c r="H20" s="27"/>
      <c r="I20" s="27"/>
      <c r="J20" s="11"/>
    </row>
    <row r="21" spans="1:11" x14ac:dyDescent="0.25">
      <c r="J21" s="11"/>
    </row>
    <row r="22" spans="1:11" x14ac:dyDescent="0.25">
      <c r="B22" s="27" t="s">
        <v>10</v>
      </c>
      <c r="C22" s="27"/>
      <c r="D22" s="27"/>
      <c r="E22" s="27"/>
      <c r="F22" s="27"/>
      <c r="G22" s="27"/>
      <c r="H22" s="27"/>
      <c r="I22" s="27"/>
    </row>
  </sheetData>
  <mergeCells count="10">
    <mergeCell ref="I2:K2"/>
    <mergeCell ref="D3:H3"/>
    <mergeCell ref="K7:K8"/>
    <mergeCell ref="B20:I20"/>
    <mergeCell ref="B22:I22"/>
    <mergeCell ref="B7:B8"/>
    <mergeCell ref="C5:I5"/>
    <mergeCell ref="A7:A8"/>
    <mergeCell ref="C7:F7"/>
    <mergeCell ref="G7:J7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2021-03-17T09:18:18Z</dcterms:modified>
</cp:coreProperties>
</file>